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420" windowWidth="28860" windowHeight="63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pol.rozp'!$A$1:$K$73</definedName>
  </definedNames>
  <calcPr calcId="145621"/>
</workbook>
</file>

<file path=xl/calcChain.xml><?xml version="1.0" encoding="utf-8"?>
<calcChain xmlns="http://schemas.openxmlformats.org/spreadsheetml/2006/main">
  <c r="I29" i="5" l="1"/>
  <c r="I44" i="5" l="1"/>
  <c r="I37" i="5"/>
  <c r="I30" i="5"/>
  <c r="I27" i="5"/>
  <c r="I25" i="5"/>
  <c r="I21" i="5"/>
  <c r="I20" i="5"/>
  <c r="I19" i="5"/>
  <c r="I18" i="5"/>
  <c r="I17" i="5"/>
  <c r="I15" i="5"/>
  <c r="K42" i="5" l="1"/>
  <c r="K68" i="5" l="1"/>
  <c r="K63" i="5" l="1"/>
  <c r="K62" i="5" l="1"/>
  <c r="K14" i="5" l="1"/>
  <c r="K41" i="5" l="1"/>
  <c r="K67" i="5" l="1"/>
  <c r="K69" i="5"/>
  <c r="K70" i="5"/>
  <c r="K71" i="5"/>
  <c r="K46" i="5"/>
  <c r="K1" i="5" l="1"/>
  <c r="K73" i="5"/>
  <c r="K40" i="5"/>
  <c r="K38" i="5"/>
  <c r="K35" i="5" l="1"/>
  <c r="K36" i="5"/>
  <c r="K22" i="5"/>
  <c r="K51" i="5" l="1"/>
  <c r="K24" i="5"/>
  <c r="C73" i="5" l="1"/>
  <c r="C65" i="5"/>
  <c r="K61" i="5"/>
  <c r="K60" i="5"/>
  <c r="K59" i="5"/>
  <c r="K58" i="5"/>
  <c r="K57" i="5"/>
  <c r="K56" i="5"/>
  <c r="C54" i="5"/>
  <c r="K52" i="5"/>
  <c r="K50" i="5"/>
  <c r="K49" i="5"/>
  <c r="K48" i="5"/>
  <c r="K47" i="5"/>
  <c r="C44" i="5"/>
  <c r="K39" i="5"/>
  <c r="K34" i="5"/>
  <c r="K33" i="5"/>
  <c r="K32" i="5"/>
  <c r="K23" i="5"/>
  <c r="K16" i="5"/>
  <c r="K13" i="5"/>
  <c r="K12" i="5"/>
  <c r="K65" i="5" l="1"/>
  <c r="K54" i="5"/>
  <c r="K44" i="5"/>
</calcChain>
</file>

<file path=xl/sharedStrings.xml><?xml version="1.0" encoding="utf-8"?>
<sst xmlns="http://schemas.openxmlformats.org/spreadsheetml/2006/main" count="256" uniqueCount="190">
  <si>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</si>
  <si>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</si>
  <si>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</si>
  <si>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</si>
  <si>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</si>
  <si>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</si>
  <si>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</si>
  <si>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</si>
  <si>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</si>
  <si>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</si>
  <si>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</si>
  <si>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</si>
  <si>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</si>
  <si>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</si>
  <si>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</si>
  <si>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</si>
  <si>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</si>
  <si>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</si>
  <si>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</si>
  <si>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</si>
  <si>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</si>
  <si>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</si>
  <si>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</si>
  <si>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</si>
  <si>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</si>
  <si>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</si>
  <si>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</si>
  <si>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</si>
  <si>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</si>
  <si>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</si>
  <si>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</si>
  <si>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</si>
  <si>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</si>
  <si>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</si>
  <si>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</si>
  <si>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</si>
  <si>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</si>
  <si>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04-10-01</t>
  </si>
  <si>
    <t xml:space="preserve"> Choťovice,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</si>
  <si>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</si>
  <si>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</si>
  <si>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</si>
  <si>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</si>
  <si>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</si>
  <si>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</si>
  <si>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</si>
  <si>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</si>
  <si>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Montáž kolejových polí UIC60 základna pražce betonové bez podkladnic pružná svěrka rozdělení u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</si>
  <si>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</si>
  <si>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</si>
  <si>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</si>
  <si>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</si>
  <si>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</si>
  <si>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</si>
  <si>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</si>
  <si>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</si>
  <si>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</si>
  <si>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</si>
  <si>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</si>
  <si>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</si>
  <si>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</si>
  <si>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</si>
  <si>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</si>
  <si>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</si>
  <si>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</si>
  <si>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</si>
  <si>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</si>
  <si>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</si>
  <si>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</si>
  <si>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</si>
  <si>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</si>
  <si>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</si>
  <si>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</si>
  <si>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</si>
  <si>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</si>
  <si>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</si>
  <si>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</si>
  <si>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</si>
  <si>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</si>
  <si>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</si>
  <si>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</si>
  <si>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</si>
  <si>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922+100</t>
  </si>
  <si>
    <t>1022/0,6*1,01</t>
  </si>
  <si>
    <t>spc</t>
  </si>
  <si>
    <t>Přechodové kolejnice UIC / S49 , UIC/T dl. 7 m</t>
  </si>
  <si>
    <t>pár</t>
  </si>
  <si>
    <t>Lepené izolované styky UIC 3,56 m</t>
  </si>
  <si>
    <t>Výhybka  J60  1:18,5-1200</t>
  </si>
  <si>
    <t>Výhybka  J60  1:14-760</t>
  </si>
  <si>
    <t>Výhybka  J60  1:11-300</t>
  </si>
  <si>
    <t>2167+103+35+45+30</t>
  </si>
  <si>
    <t>3350+276+55+60+60</t>
  </si>
  <si>
    <t>3828+276+55+70+80</t>
  </si>
  <si>
    <t>531812111</t>
  </si>
  <si>
    <t>Zřízení jednoduché výhybky z kolejnic UIC 60 na pražcích betonových</t>
  </si>
  <si>
    <t>2*97,2+81,3+53,6</t>
  </si>
  <si>
    <t>1022+329+200+50</t>
  </si>
  <si>
    <t>535000211</t>
  </si>
  <si>
    <t>Rozebrání kolejového rozvětvení na pražcích dřevěných</t>
  </si>
  <si>
    <t>1255*2/20+4*14</t>
  </si>
  <si>
    <t>521153112X</t>
  </si>
  <si>
    <t>Výměna pražců dřevěných</t>
  </si>
  <si>
    <t>24/0,6</t>
  </si>
  <si>
    <t>Pražec dřevěný příčný dubový</t>
  </si>
  <si>
    <t>Výměna kolejnic souvislá tv UIC 60</t>
  </si>
  <si>
    <t>nab cena</t>
  </si>
  <si>
    <t>Inventární kolejnice R</t>
  </si>
  <si>
    <t>922*2</t>
  </si>
  <si>
    <t>8*3,6+8*7</t>
  </si>
  <si>
    <t>Výměna kolejnic do 25 m ojedinělá</t>
  </si>
  <si>
    <t>512502121</t>
  </si>
  <si>
    <t>Odstranění kolejového lože z kameniva po rozebrání koleje</t>
  </si>
  <si>
    <t>2*125+116+72+ 200*2,148+276*2,148</t>
  </si>
  <si>
    <t>300*2,148</t>
  </si>
  <si>
    <t>922561139</t>
  </si>
  <si>
    <t>Úprava drážní stezky z drti kamenné zhutněné tl 500 mm</t>
  </si>
  <si>
    <t>1054*2*1</t>
  </si>
  <si>
    <t>Vodorovné přemístění vybouraných hmot do 7 km  na DZ</t>
  </si>
  <si>
    <t>612*0,235+643*0,614+2*36,8+28+21</t>
  </si>
  <si>
    <t>644*2,11+1460,45*2,035</t>
  </si>
  <si>
    <t>644*2,11*48</t>
  </si>
  <si>
    <t>644*2,11</t>
  </si>
  <si>
    <t>pryžové podložky</t>
  </si>
  <si>
    <t>17-02-99</t>
  </si>
  <si>
    <t>polyetylenové podložky</t>
  </si>
  <si>
    <t>železniční pražce dřevěné</t>
  </si>
  <si>
    <t>06-13-99</t>
  </si>
  <si>
    <t>hlušina, kamenivo-štěrk</t>
  </si>
  <si>
    <t>17-05-01</t>
  </si>
  <si>
    <t>990</t>
  </si>
  <si>
    <t>Celkem za 990</t>
  </si>
  <si>
    <t>612/0,6*0,085+4*11,4*0,85</t>
  </si>
  <si>
    <t>(1255/0,6*2+4*4*78)*0,00012</t>
  </si>
  <si>
    <t>(1255/0,6*2+4*4*78)*0,00009</t>
  </si>
  <si>
    <t>300*2,11*40%+476*2,11+2*125+116+72+60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</si>
  <si>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</si>
  <si>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</si>
  <si>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</si>
  <si>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</si>
  <si>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</si>
  <si>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</si>
  <si>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</si>
  <si>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</si>
  <si>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</si>
  <si>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</si>
  <si>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</si>
  <si>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</si>
  <si>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</si>
  <si>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</si>
  <si>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</si>
  <si>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</si>
  <si>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</si>
  <si>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</si>
  <si>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</si>
  <si>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</si>
  <si>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</si>
  <si>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</si>
  <si>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</si>
  <si>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</si>
  <si>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</si>
  <si>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</si>
  <si>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</si>
  <si>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</si>
  <si>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</si>
  <si>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</si>
  <si>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</si>
  <si>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</si>
  <si>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</si>
  <si>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Lepený izolovaný styk UIC dl 3,5 m</t>
  </si>
  <si>
    <t>922*2/75+100*2/25+4*14+2*16+16</t>
  </si>
  <si>
    <t>922*2*0,06498</t>
  </si>
  <si>
    <t>521424131</t>
  </si>
  <si>
    <t>Montáž kolejových polí R, UIC60 základna pražce dřevěné podkladnice žebrová pružná spona rozdělení u</t>
  </si>
  <si>
    <t>Pražce dřevěné příčné</t>
  </si>
  <si>
    <t>(1022+23,7)*2*0,06065*1,01</t>
  </si>
  <si>
    <t>Demontáž ukolejnění trakčního stožáru</t>
  </si>
  <si>
    <t xml:space="preserve">nab cena    </t>
  </si>
  <si>
    <t>Zajišťovací značky na stožáru TV</t>
  </si>
  <si>
    <t>17-05-07</t>
  </si>
  <si>
    <t>lokálně zneč. štěrk a zemina (výh.)</t>
  </si>
  <si>
    <t>Soupis prací</t>
  </si>
  <si>
    <t>Pražce želbetonové bezpodkladnicové B91/S1  ( 1720-107)</t>
  </si>
  <si>
    <t>Betonové pražce před a za výhybkou</t>
  </si>
  <si>
    <t>Broušení koleje a výhybek</t>
  </si>
  <si>
    <r>
      <t xml:space="preserve">Zřízení koleje styk na pr betonových kol tv R65-                                                </t>
    </r>
    <r>
      <rPr>
        <i/>
        <sz val="8"/>
        <rFont val="Arial"/>
        <family val="2"/>
        <charset val="238"/>
      </rPr>
      <t>kol R95.pražce SB8 užité</t>
    </r>
  </si>
  <si>
    <r>
      <rPr>
        <b/>
        <sz val="9"/>
        <rFont val="Arial"/>
        <family val="2"/>
        <charset val="238"/>
      </rPr>
      <t xml:space="preserve">LIS: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2 </t>
    </r>
    <r>
      <rPr>
        <sz val="9"/>
        <rFont val="Arial"/>
        <family val="2"/>
        <charset val="238"/>
      </rPr>
      <t xml:space="preserve">  střed část </t>
    </r>
    <r>
      <rPr>
        <b/>
        <sz val="9"/>
        <rFont val="Arial"/>
        <family val="2"/>
        <charset val="238"/>
      </rPr>
      <t xml:space="preserve"> 2ks </t>
    </r>
    <r>
      <rPr>
        <sz val="9"/>
        <rFont val="Arial"/>
        <family val="2"/>
        <charset val="238"/>
      </rPr>
      <t xml:space="preserve"> </t>
    </r>
  </si>
  <si>
    <r>
      <t xml:space="preserve">LIS:   výh.č 1    </t>
    </r>
    <r>
      <rPr>
        <sz val="8"/>
        <rFont val="Arial"/>
        <family val="2"/>
        <charset val="238"/>
      </rPr>
      <t>střed část</t>
    </r>
    <r>
      <rPr>
        <b/>
        <sz val="8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2ks ,</t>
    </r>
    <r>
      <rPr>
        <sz val="8"/>
        <rFont val="Arial"/>
        <family val="2"/>
        <charset val="238"/>
      </rPr>
      <t xml:space="preserve">     KV 1 - ZV 2</t>
    </r>
    <r>
      <rPr>
        <b/>
        <sz val="9"/>
        <rFont val="Arial"/>
        <family val="2"/>
        <charset val="238"/>
      </rPr>
      <t xml:space="preserve">  2 ks  
         výh.č. 5   </t>
    </r>
    <r>
      <rPr>
        <sz val="9"/>
        <rFont val="Arial"/>
        <family val="2"/>
        <charset val="238"/>
      </rPr>
      <t xml:space="preserve">střed část  </t>
    </r>
    <r>
      <rPr>
        <b/>
        <sz val="9"/>
        <rFont val="Arial"/>
        <family val="2"/>
        <charset val="238"/>
      </rPr>
      <t xml:space="preserve">2ks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   
         </t>
    </r>
  </si>
  <si>
    <r>
      <rPr>
        <b/>
        <i/>
        <sz val="9"/>
        <rFont val="Arial"/>
        <family val="2"/>
        <charset val="238"/>
      </rPr>
      <t xml:space="preserve">LIS: </t>
    </r>
    <r>
      <rPr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4 </t>
    </r>
    <r>
      <rPr>
        <i/>
        <sz val="9"/>
        <rFont val="Arial"/>
        <family val="2"/>
        <charset val="238"/>
      </rPr>
      <t xml:space="preserve">  střed část </t>
    </r>
    <r>
      <rPr>
        <b/>
        <i/>
        <sz val="9"/>
        <rFont val="Arial"/>
        <family val="2"/>
        <charset val="238"/>
      </rPr>
      <t xml:space="preserve"> 2ks </t>
    </r>
  </si>
  <si>
    <r>
      <t>Dotlačovací stoličky (</t>
    </r>
    <r>
      <rPr>
        <i/>
        <sz val="8"/>
        <rFont val="Arial"/>
        <family val="2"/>
        <charset val="238"/>
      </rPr>
      <t>á 4 ks u výh 1:18,5-1200 a 1:14-760</t>
    </r>
    <r>
      <rPr>
        <i/>
        <sz val="9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</si>
</sst>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59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21" xfId="0" applyFont="1" applyFill="1" applyBorder="1" applyAlignment="1" applyProtection="1">
      <alignment horizontal="left"/>
      <protection locked="0"/>
    </xf>
    <xf numFmtId="4" fontId="23" fillId="0" borderId="20" xfId="0" applyNumberFormat="1" applyFont="1" applyBorder="1" applyAlignment="1">
      <alignment vertical="center"/>
    </xf>
    <xf numFmtId="0" fontId="24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4" fillId="0" borderId="22" xfId="0" applyNumberFormat="1" applyFont="1" applyFill="1" applyBorder="1" applyAlignment="1" applyProtection="1">
      <alignment horizontal="center" vertical="top" wrapText="1"/>
    </xf>
    <xf numFmtId="0" fontId="24" fillId="0" borderId="22" xfId="0" applyNumberFormat="1" applyFont="1" applyFill="1" applyBorder="1" applyAlignment="1" applyProtection="1">
      <alignment horizontal="left" vertical="top" wrapText="1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26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15" applyNumberFormat="1" applyFont="1" applyFill="1" applyBorder="1" applyAlignment="1" applyProtection="1">
      <alignment horizontal="center" vertical="top" wrapText="1"/>
    </xf>
    <xf numFmtId="0" fontId="24" fillId="0" borderId="22" xfId="15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22" xfId="16" applyNumberFormat="1" applyFont="1" applyFill="1" applyBorder="1" applyAlignment="1" applyProtection="1">
      <alignment horizontal="center" vertical="top" wrapText="1"/>
    </xf>
    <xf numFmtId="0" fontId="24" fillId="0" borderId="22" xfId="16" applyNumberFormat="1" applyFont="1" applyFill="1" applyBorder="1" applyAlignment="1" applyProtection="1">
      <alignment horizontal="left" vertical="top" wrapText="1"/>
    </xf>
    <xf numFmtId="0" fontId="24" fillId="0" borderId="22" xfId="17" applyNumberFormat="1" applyFont="1" applyFill="1" applyBorder="1" applyAlignment="1" applyProtection="1">
      <alignment horizontal="center" vertical="top" wrapText="1"/>
    </xf>
    <xf numFmtId="0" fontId="24" fillId="0" borderId="22" xfId="17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0" fontId="24" fillId="0" borderId="22" xfId="18" applyNumberFormat="1" applyFont="1" applyFill="1" applyBorder="1" applyAlignment="1" applyProtection="1">
      <alignment horizontal="center" vertical="top" wrapText="1"/>
    </xf>
    <xf numFmtId="0" fontId="24" fillId="0" borderId="22" xfId="18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/>
    <xf numFmtId="4" fontId="27" fillId="0" borderId="20" xfId="0" applyNumberFormat="1" applyFont="1" applyBorder="1" applyAlignment="1">
      <alignment vertical="center"/>
    </xf>
    <xf numFmtId="4" fontId="27" fillId="0" borderId="3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27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16" fillId="0" borderId="25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4" fontId="24" fillId="0" borderId="22" xfId="0" applyNumberFormat="1" applyFont="1" applyFill="1" applyBorder="1" applyAlignment="1" applyProtection="1">
      <alignment horizontal="right" vertical="center" wrapText="1"/>
    </xf>
    <xf numFmtId="0" fontId="26" fillId="0" borderId="2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8" fillId="0" borderId="0" xfId="0" applyFont="1"/>
    <xf numFmtId="4" fontId="29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15" xfId="0" applyFont="1" applyBorder="1" applyAlignment="1">
      <alignment horizontal="center" vertical="center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49" fontId="24" fillId="0" borderId="20" xfId="2" applyNumberFormat="1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>
      <alignment vertical="center"/>
    </xf>
    <xf numFmtId="0" fontId="30" fillId="0" borderId="20" xfId="0" applyFont="1" applyFill="1" applyBorder="1"/>
    <xf numFmtId="2" fontId="26" fillId="0" borderId="22" xfId="0" applyNumberFormat="1" applyFont="1" applyFill="1" applyBorder="1" applyAlignment="1" applyProtection="1">
      <alignment horizontal="center" vertical="center" wrapText="1"/>
    </xf>
    <xf numFmtId="2" fontId="26" fillId="0" borderId="22" xfId="0" applyNumberFormat="1" applyFont="1" applyFill="1" applyBorder="1" applyAlignment="1" applyProtection="1">
      <alignment horizontal="left" vertical="center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20" xfId="2" applyNumberFormat="1" applyFont="1" applyFill="1" applyBorder="1" applyAlignment="1" applyProtection="1">
      <alignment vertical="center"/>
      <protection locked="0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4" fontId="23" fillId="2" borderId="20" xfId="0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3" fillId="0" borderId="0" xfId="0" applyNumberFormat="1" applyFont="1"/>
    <xf numFmtId="0" fontId="33" fillId="0" borderId="22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</cellXfs>
  <cellStyles count="19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7"/>
    <cellStyle name="normální 6" xfId="16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5"/>
  <sheetViews>
    <sheetView tabSelected="1" topLeftCell="A10" zoomScaleNormal="100" zoomScaleSheetLayoutView="100" workbookViewId="0">
      <selection activeCell="V26" sqref="V25:V26"/>
    </sheetView>
  </sheetViews>
  <sheetFormatPr defaultRowHeight="15" x14ac:dyDescent="0.25"/>
  <cols>
    <col min="1" max="1" width="5.140625" customWidth="1"/>
    <col min="2" max="2" width="15.42578125" customWidth="1"/>
    <col min="3" max="3" width="49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38"/>
  </cols>
  <sheetData>
    <row r="1" spans="1:301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7" t="s">
        <v>0</v>
      </c>
      <c r="J1" s="158"/>
      <c r="K1" s="38">
        <f>SUM(I11:I512,K11:K512)/2</f>
        <v>0</v>
      </c>
    </row>
    <row r="2" spans="1:301" ht="16.5" thickTop="1" thickBot="1" x14ac:dyDescent="0.3">
      <c r="A2" s="42" t="s">
        <v>181</v>
      </c>
      <c r="B2" s="42"/>
      <c r="C2" s="43"/>
      <c r="D2" s="7"/>
      <c r="E2" s="8"/>
      <c r="F2" s="9"/>
      <c r="G2" s="7"/>
      <c r="H2" s="7"/>
      <c r="I2" s="7"/>
      <c r="J2" s="8"/>
      <c r="K2" s="37" t="s">
        <v>36</v>
      </c>
    </row>
    <row r="3" spans="1:301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301" x14ac:dyDescent="0.25">
      <c r="A4" s="44" t="s">
        <v>4</v>
      </c>
      <c r="B4" s="41"/>
      <c r="C4" s="50" t="s">
        <v>38</v>
      </c>
      <c r="D4" s="4"/>
      <c r="E4" s="6"/>
      <c r="F4" s="11"/>
      <c r="G4" s="4"/>
      <c r="H4" s="4"/>
      <c r="I4" s="44" t="s">
        <v>11</v>
      </c>
      <c r="J4" s="49" t="s">
        <v>37</v>
      </c>
      <c r="K4" s="6"/>
    </row>
    <row r="5" spans="1:301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</row>
    <row r="6" spans="1:301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</row>
    <row r="7" spans="1:301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</row>
    <row r="8" spans="1:301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</row>
    <row r="9" spans="1:301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91"/>
    </row>
    <row r="10" spans="1:30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301" s="120" customFormat="1" ht="12.75" x14ac:dyDescent="0.25">
      <c r="A11" s="127" t="s">
        <v>27</v>
      </c>
      <c r="B11" s="123" t="s">
        <v>28</v>
      </c>
      <c r="C11" s="120" t="s">
        <v>30</v>
      </c>
      <c r="L11" s="121"/>
      <c r="M11" s="139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2"/>
      <c r="DG11" s="122"/>
      <c r="DH11" s="122"/>
      <c r="DI11" s="122"/>
      <c r="DJ11" s="122"/>
      <c r="DK11" s="122"/>
      <c r="DL11" s="122"/>
      <c r="DM11" s="122"/>
      <c r="DN11" s="122"/>
      <c r="DO11" s="122"/>
      <c r="DP11" s="122"/>
      <c r="DQ11" s="122"/>
      <c r="DR11" s="122"/>
      <c r="DS11" s="122"/>
      <c r="DT11" s="122"/>
      <c r="DU11" s="122"/>
      <c r="DV11" s="122"/>
      <c r="DW11" s="122"/>
      <c r="DX11" s="122"/>
      <c r="DY11" s="122"/>
      <c r="DZ11" s="122"/>
      <c r="EA11" s="122"/>
      <c r="EB11" s="122"/>
      <c r="EC11" s="122"/>
      <c r="ED11" s="122"/>
      <c r="EE11" s="122"/>
      <c r="EF11" s="122"/>
      <c r="EG11" s="122"/>
      <c r="EH11" s="122"/>
      <c r="EI11" s="122"/>
      <c r="EJ11" s="122"/>
      <c r="EK11" s="122"/>
      <c r="EL11" s="122"/>
      <c r="EM11" s="122"/>
      <c r="EN11" s="122"/>
      <c r="EO11" s="122"/>
      <c r="EP11" s="122"/>
      <c r="EQ11" s="122"/>
      <c r="ER11" s="122"/>
      <c r="ES11" s="122"/>
      <c r="ET11" s="122"/>
      <c r="EU11" s="122"/>
      <c r="EV11" s="122"/>
      <c r="EW11" s="122"/>
      <c r="EX11" s="122"/>
      <c r="EY11" s="122"/>
      <c r="EZ11" s="122"/>
      <c r="FA11" s="122"/>
      <c r="FB11" s="122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  <c r="FQ11" s="122"/>
      <c r="FR11" s="122"/>
      <c r="FS11" s="122"/>
      <c r="FT11" s="122"/>
      <c r="FU11" s="122"/>
      <c r="FV11" s="122"/>
      <c r="FW11" s="122"/>
      <c r="FX11" s="122"/>
      <c r="FY11" s="122"/>
      <c r="FZ11" s="122"/>
      <c r="GA11" s="122"/>
      <c r="GB11" s="122"/>
      <c r="GC11" s="122"/>
      <c r="GD11" s="122"/>
      <c r="GE11" s="122"/>
      <c r="GF11" s="122"/>
      <c r="GG11" s="122"/>
      <c r="GH11" s="122"/>
      <c r="GI11" s="122"/>
      <c r="GJ11" s="122"/>
      <c r="GK11" s="122"/>
      <c r="GL11" s="122"/>
      <c r="GM11" s="122"/>
      <c r="GN11" s="122"/>
      <c r="GO11" s="122"/>
      <c r="GP11" s="122"/>
      <c r="GQ11" s="122"/>
      <c r="GR11" s="122"/>
      <c r="GS11" s="122"/>
      <c r="GT11" s="122"/>
      <c r="GU11" s="122"/>
      <c r="GV11" s="122"/>
      <c r="GW11" s="122"/>
      <c r="GX11" s="122"/>
      <c r="GY11" s="122"/>
      <c r="GZ11" s="122"/>
      <c r="HA11" s="122"/>
      <c r="HB11" s="122"/>
      <c r="HC11" s="122"/>
      <c r="HD11" s="122"/>
      <c r="HE11" s="122"/>
      <c r="HF11" s="122"/>
      <c r="HG11" s="122"/>
      <c r="HH11" s="122"/>
      <c r="HI11" s="122"/>
      <c r="HJ11" s="122"/>
      <c r="HK11" s="122"/>
      <c r="HL11" s="122"/>
      <c r="HM11" s="122"/>
      <c r="HN11" s="122"/>
      <c r="HO11" s="122"/>
      <c r="HP11" s="122"/>
      <c r="HQ11" s="122"/>
      <c r="HR11" s="122"/>
      <c r="HS11" s="122"/>
      <c r="HT11" s="122"/>
      <c r="HU11" s="122"/>
      <c r="HV11" s="122"/>
      <c r="HW11" s="122"/>
      <c r="HX11" s="122"/>
      <c r="HY11" s="122"/>
      <c r="HZ11" s="122"/>
      <c r="IA11" s="122"/>
      <c r="IB11" s="122"/>
      <c r="IC11" s="122"/>
      <c r="ID11" s="122"/>
      <c r="IE11" s="122"/>
      <c r="IF11" s="122"/>
      <c r="IG11" s="122"/>
      <c r="IH11" s="122"/>
      <c r="II11" s="122"/>
      <c r="IJ11" s="122"/>
      <c r="IK11" s="122"/>
      <c r="IL11" s="122"/>
      <c r="IM11" s="122"/>
      <c r="IN11" s="122"/>
      <c r="IO11" s="122"/>
      <c r="IP11" s="122"/>
      <c r="IQ11" s="122"/>
      <c r="IR11" s="122"/>
      <c r="IS11" s="122"/>
      <c r="IT11" s="122"/>
      <c r="IU11" s="122"/>
      <c r="IV11" s="122"/>
      <c r="IW11" s="122"/>
      <c r="IX11" s="122"/>
      <c r="IY11" s="122"/>
      <c r="IZ11" s="122"/>
      <c r="JA11" s="122"/>
      <c r="JB11" s="122"/>
      <c r="JC11" s="122"/>
      <c r="JD11" s="122"/>
      <c r="JE11" s="122"/>
      <c r="JF11" s="122"/>
      <c r="JG11" s="122"/>
      <c r="JH11" s="122"/>
      <c r="JI11" s="122"/>
      <c r="JJ11" s="122"/>
      <c r="JK11" s="122"/>
      <c r="JL11" s="122"/>
      <c r="JM11" s="122"/>
      <c r="JN11" s="122"/>
      <c r="JO11" s="122"/>
      <c r="JP11" s="122"/>
      <c r="JQ11" s="122"/>
      <c r="JR11" s="122"/>
      <c r="JS11" s="122"/>
      <c r="JT11" s="122"/>
      <c r="JU11" s="122"/>
      <c r="JV11" s="122"/>
      <c r="JW11" s="122"/>
      <c r="JX11" s="122"/>
      <c r="JY11" s="122"/>
      <c r="JZ11" s="122"/>
      <c r="KA11" s="122"/>
      <c r="KB11" s="122"/>
      <c r="KC11" s="122"/>
      <c r="KD11" s="122"/>
      <c r="KE11" s="122"/>
      <c r="KF11" s="122"/>
      <c r="KG11" s="122"/>
      <c r="KH11" s="122"/>
      <c r="KI11" s="122"/>
      <c r="KJ11" s="122"/>
      <c r="KK11" s="122"/>
      <c r="KL11" s="122"/>
      <c r="KM11" s="122"/>
      <c r="KN11" s="122"/>
      <c r="KO11" s="122"/>
    </row>
    <row r="12" spans="1:301" s="115" customFormat="1" ht="12" x14ac:dyDescent="0.2">
      <c r="A12" s="128" t="s">
        <v>136</v>
      </c>
      <c r="B12" s="52" t="s">
        <v>39</v>
      </c>
      <c r="C12" s="53" t="s">
        <v>40</v>
      </c>
      <c r="D12" s="52" t="s">
        <v>41</v>
      </c>
      <c r="E12" s="54">
        <v>1755.6</v>
      </c>
      <c r="F12" s="55"/>
      <c r="G12" s="56"/>
      <c r="H12" s="57"/>
      <c r="I12" s="58"/>
      <c r="J12" s="57"/>
      <c r="K12" s="59">
        <f t="shared" ref="K12:K42" si="0">E12*J12</f>
        <v>0</v>
      </c>
      <c r="L12" s="87"/>
      <c r="M12" s="140" t="s">
        <v>135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  <c r="IG12" s="119"/>
      <c r="IH12" s="119"/>
      <c r="II12" s="119"/>
      <c r="IJ12" s="119"/>
      <c r="IK12" s="119"/>
      <c r="IL12" s="119"/>
      <c r="IM12" s="119"/>
      <c r="IN12" s="119"/>
      <c r="IO12" s="119"/>
      <c r="IP12" s="119"/>
      <c r="IQ12" s="119"/>
      <c r="IR12" s="119"/>
      <c r="IS12" s="119"/>
      <c r="IT12" s="119"/>
      <c r="IU12" s="119"/>
      <c r="IV12" s="119"/>
      <c r="IW12" s="119"/>
      <c r="IX12" s="119"/>
      <c r="IY12" s="119"/>
      <c r="IZ12" s="119"/>
      <c r="JA12" s="119"/>
      <c r="JB12" s="119"/>
      <c r="JC12" s="119"/>
      <c r="JD12" s="119"/>
      <c r="JE12" s="119"/>
      <c r="JF12" s="119"/>
      <c r="JG12" s="119"/>
      <c r="JH12" s="119"/>
      <c r="JI12" s="119"/>
      <c r="JJ12" s="119"/>
      <c r="JK12" s="119"/>
      <c r="JL12" s="119"/>
      <c r="JM12" s="119"/>
      <c r="JN12" s="119"/>
      <c r="JO12" s="119"/>
      <c r="JP12" s="119"/>
      <c r="JQ12" s="119"/>
      <c r="JR12" s="119"/>
      <c r="JS12" s="119"/>
      <c r="JT12" s="119"/>
      <c r="JU12" s="119"/>
      <c r="JV12" s="119"/>
      <c r="JW12" s="119"/>
      <c r="JX12" s="119"/>
      <c r="JY12" s="119"/>
      <c r="JZ12" s="119"/>
      <c r="KA12" s="119"/>
      <c r="KB12" s="119"/>
      <c r="KC12" s="119"/>
      <c r="KD12" s="119"/>
      <c r="KE12" s="119"/>
      <c r="KF12" s="119"/>
      <c r="KG12" s="119"/>
      <c r="KH12" s="119"/>
      <c r="KI12" s="119"/>
      <c r="KJ12" s="119"/>
      <c r="KK12" s="119"/>
      <c r="KL12" s="119"/>
      <c r="KM12" s="119"/>
      <c r="KN12" s="119"/>
      <c r="KO12" s="119"/>
    </row>
    <row r="13" spans="1:301" s="115" customFormat="1" ht="12" x14ac:dyDescent="0.2">
      <c r="A13" s="128" t="s">
        <v>137</v>
      </c>
      <c r="B13" s="52" t="s">
        <v>42</v>
      </c>
      <c r="C13" s="53" t="s">
        <v>43</v>
      </c>
      <c r="D13" s="52" t="s">
        <v>41</v>
      </c>
      <c r="E13" s="54">
        <v>644.4</v>
      </c>
      <c r="F13" s="55"/>
      <c r="G13" s="56"/>
      <c r="H13" s="57"/>
      <c r="I13" s="58"/>
      <c r="J13" s="57"/>
      <c r="K13" s="59">
        <f t="shared" si="0"/>
        <v>0</v>
      </c>
      <c r="L13" s="90"/>
      <c r="M13" s="141" t="s">
        <v>114</v>
      </c>
    </row>
    <row r="14" spans="1:301" s="60" customFormat="1" ht="24" x14ac:dyDescent="0.25">
      <c r="A14" s="128" t="s">
        <v>138</v>
      </c>
      <c r="B14" s="52" t="s">
        <v>172</v>
      </c>
      <c r="C14" s="53" t="s">
        <v>173</v>
      </c>
      <c r="D14" s="52" t="s">
        <v>44</v>
      </c>
      <c r="E14" s="133">
        <v>23.7</v>
      </c>
      <c r="F14" s="55"/>
      <c r="G14" s="56"/>
      <c r="H14" s="57"/>
      <c r="I14" s="58"/>
      <c r="J14" s="57"/>
      <c r="K14" s="59">
        <f t="shared" si="0"/>
        <v>0</v>
      </c>
      <c r="M14" s="141"/>
    </row>
    <row r="15" spans="1:301" s="60" customFormat="1" ht="12" x14ac:dyDescent="0.25">
      <c r="A15" s="128" t="s">
        <v>139</v>
      </c>
      <c r="B15" s="134" t="s">
        <v>84</v>
      </c>
      <c r="C15" s="61" t="s">
        <v>174</v>
      </c>
      <c r="D15" s="52" t="s">
        <v>45</v>
      </c>
      <c r="E15" s="133">
        <v>40</v>
      </c>
      <c r="F15" s="55"/>
      <c r="G15" s="56"/>
      <c r="H15" s="57"/>
      <c r="I15" s="58">
        <f>E15*H15</f>
        <v>0</v>
      </c>
      <c r="J15" s="57"/>
      <c r="K15" s="59"/>
      <c r="M15" s="141" t="s">
        <v>103</v>
      </c>
    </row>
    <row r="16" spans="1:301" s="115" customFormat="1" ht="24" x14ac:dyDescent="0.2">
      <c r="A16" s="128" t="s">
        <v>28</v>
      </c>
      <c r="B16" s="52" t="s">
        <v>46</v>
      </c>
      <c r="C16" s="53" t="s">
        <v>47</v>
      </c>
      <c r="D16" s="62" t="s">
        <v>44</v>
      </c>
      <c r="E16" s="54">
        <v>1022</v>
      </c>
      <c r="F16" s="55"/>
      <c r="G16" s="56"/>
      <c r="H16" s="57"/>
      <c r="I16" s="58"/>
      <c r="J16" s="57"/>
      <c r="K16" s="59">
        <f t="shared" si="0"/>
        <v>0</v>
      </c>
      <c r="L16" s="90"/>
      <c r="M16" s="141" t="s">
        <v>82</v>
      </c>
    </row>
    <row r="17" spans="1:13" s="115" customFormat="1" ht="17.25" customHeight="1" x14ac:dyDescent="0.2">
      <c r="A17" s="128" t="s">
        <v>140</v>
      </c>
      <c r="B17" s="107" t="s">
        <v>84</v>
      </c>
      <c r="C17" s="61" t="s">
        <v>182</v>
      </c>
      <c r="D17" s="62" t="s">
        <v>45</v>
      </c>
      <c r="E17" s="54">
        <v>1613</v>
      </c>
      <c r="F17" s="55"/>
      <c r="G17" s="56"/>
      <c r="H17" s="57"/>
      <c r="I17" s="58">
        <f t="shared" ref="I17:I21" si="1">E17*H17</f>
        <v>0</v>
      </c>
      <c r="J17" s="57"/>
      <c r="K17" s="59"/>
      <c r="L17" s="90"/>
      <c r="M17" s="141" t="s">
        <v>83</v>
      </c>
    </row>
    <row r="18" spans="1:13" s="115" customFormat="1" ht="12" x14ac:dyDescent="0.2">
      <c r="A18" s="128" t="s">
        <v>141</v>
      </c>
      <c r="B18" s="107" t="s">
        <v>84</v>
      </c>
      <c r="C18" s="61" t="s">
        <v>48</v>
      </c>
      <c r="D18" s="62" t="s">
        <v>49</v>
      </c>
      <c r="E18" s="54">
        <v>128.11000000000001</v>
      </c>
      <c r="F18" s="55"/>
      <c r="G18" s="56"/>
      <c r="H18" s="57"/>
      <c r="I18" s="58">
        <f t="shared" si="1"/>
        <v>0</v>
      </c>
      <c r="J18" s="57"/>
      <c r="K18" s="59"/>
      <c r="L18" s="90"/>
      <c r="M18" s="141" t="s">
        <v>175</v>
      </c>
    </row>
    <row r="19" spans="1:13" s="115" customFormat="1" ht="12" x14ac:dyDescent="0.2">
      <c r="A19" s="128" t="s">
        <v>142</v>
      </c>
      <c r="B19" s="107" t="s">
        <v>84</v>
      </c>
      <c r="C19" s="61" t="s">
        <v>85</v>
      </c>
      <c r="D19" s="62" t="s">
        <v>86</v>
      </c>
      <c r="E19" s="54">
        <v>4</v>
      </c>
      <c r="F19" s="55"/>
      <c r="G19" s="56"/>
      <c r="H19" s="57"/>
      <c r="I19" s="58">
        <f t="shared" si="1"/>
        <v>0</v>
      </c>
      <c r="J19" s="57"/>
      <c r="K19" s="59"/>
      <c r="L19" s="90"/>
      <c r="M19" s="141"/>
    </row>
    <row r="20" spans="1:13" s="115" customFormat="1" ht="12" x14ac:dyDescent="0.2">
      <c r="A20" s="128" t="s">
        <v>33</v>
      </c>
      <c r="B20" s="107" t="s">
        <v>84</v>
      </c>
      <c r="C20" s="61" t="s">
        <v>87</v>
      </c>
      <c r="D20" s="62" t="s">
        <v>45</v>
      </c>
      <c r="E20" s="54">
        <v>8</v>
      </c>
      <c r="F20" s="55"/>
      <c r="G20" s="56"/>
      <c r="H20" s="57"/>
      <c r="I20" s="58">
        <f t="shared" si="1"/>
        <v>0</v>
      </c>
      <c r="J20" s="63"/>
      <c r="K20" s="59"/>
      <c r="L20" s="90"/>
      <c r="M20" s="141"/>
    </row>
    <row r="21" spans="1:13" s="115" customFormat="1" ht="12" x14ac:dyDescent="0.2">
      <c r="A21" s="128" t="s">
        <v>143</v>
      </c>
      <c r="B21" s="147" t="s">
        <v>84</v>
      </c>
      <c r="C21" s="148" t="s">
        <v>183</v>
      </c>
      <c r="D21" s="149" t="s">
        <v>44</v>
      </c>
      <c r="E21" s="150">
        <v>129.6</v>
      </c>
      <c r="F21" s="55"/>
      <c r="G21" s="56"/>
      <c r="H21" s="57"/>
      <c r="I21" s="58">
        <f t="shared" si="1"/>
        <v>0</v>
      </c>
      <c r="J21" s="63"/>
      <c r="K21" s="59"/>
      <c r="L21" s="90"/>
      <c r="M21" s="141"/>
    </row>
    <row r="22" spans="1:13" s="115" customFormat="1" ht="23.25" customHeight="1" x14ac:dyDescent="0.2">
      <c r="A22" s="128" t="s">
        <v>144</v>
      </c>
      <c r="B22" s="52" t="s">
        <v>101</v>
      </c>
      <c r="C22" s="53" t="s">
        <v>185</v>
      </c>
      <c r="D22" s="62" t="s">
        <v>44</v>
      </c>
      <c r="E22" s="54">
        <v>50</v>
      </c>
      <c r="F22" s="55"/>
      <c r="G22" s="56"/>
      <c r="H22" s="57"/>
      <c r="I22" s="58"/>
      <c r="J22" s="57"/>
      <c r="K22" s="59">
        <f t="shared" si="0"/>
        <v>0</v>
      </c>
      <c r="L22" s="90"/>
      <c r="M22" s="141"/>
    </row>
    <row r="23" spans="1:13" s="115" customFormat="1" ht="24" x14ac:dyDescent="0.2">
      <c r="A23" s="128" t="s">
        <v>145</v>
      </c>
      <c r="B23" s="52" t="s">
        <v>50</v>
      </c>
      <c r="C23" s="53" t="s">
        <v>51</v>
      </c>
      <c r="D23" s="62" t="s">
        <v>44</v>
      </c>
      <c r="E23" s="54">
        <v>1022</v>
      </c>
      <c r="F23" s="55"/>
      <c r="G23" s="56"/>
      <c r="H23" s="57"/>
      <c r="I23" s="58"/>
      <c r="J23" s="57"/>
      <c r="K23" s="59">
        <f t="shared" si="0"/>
        <v>0</v>
      </c>
      <c r="L23" s="90"/>
      <c r="M23" s="141"/>
    </row>
    <row r="24" spans="1:13" s="115" customFormat="1" ht="24" x14ac:dyDescent="0.2">
      <c r="A24" s="128" t="s">
        <v>146</v>
      </c>
      <c r="B24" s="108" t="s">
        <v>94</v>
      </c>
      <c r="C24" s="109" t="s">
        <v>95</v>
      </c>
      <c r="D24" s="62" t="s">
        <v>44</v>
      </c>
      <c r="E24" s="54">
        <v>329.3</v>
      </c>
      <c r="F24" s="55"/>
      <c r="G24" s="56"/>
      <c r="H24" s="57"/>
      <c r="I24" s="58"/>
      <c r="J24" s="57"/>
      <c r="K24" s="59">
        <f t="shared" si="0"/>
        <v>0</v>
      </c>
      <c r="L24" s="90"/>
      <c r="M24" s="141" t="s">
        <v>96</v>
      </c>
    </row>
    <row r="25" spans="1:13" s="115" customFormat="1" ht="12" x14ac:dyDescent="0.2">
      <c r="A25" s="128" t="s">
        <v>147</v>
      </c>
      <c r="B25" s="107" t="s">
        <v>84</v>
      </c>
      <c r="C25" s="61" t="s">
        <v>88</v>
      </c>
      <c r="D25" s="62" t="s">
        <v>45</v>
      </c>
      <c r="E25" s="54">
        <v>2</v>
      </c>
      <c r="F25" s="55"/>
      <c r="G25" s="56"/>
      <c r="H25" s="57"/>
      <c r="I25" s="58">
        <f>E25*H25</f>
        <v>0</v>
      </c>
      <c r="J25" s="57"/>
      <c r="K25" s="59"/>
      <c r="L25" s="90"/>
      <c r="M25" s="141" t="s">
        <v>93</v>
      </c>
    </row>
    <row r="26" spans="1:13" s="115" customFormat="1" ht="23.25" customHeight="1" x14ac:dyDescent="0.2">
      <c r="A26" s="128"/>
      <c r="B26" s="107"/>
      <c r="C26" s="156" t="s">
        <v>187</v>
      </c>
      <c r="D26" s="62"/>
      <c r="E26" s="54"/>
      <c r="F26" s="55"/>
      <c r="G26" s="56"/>
      <c r="H26" s="57"/>
      <c r="I26" s="58"/>
      <c r="J26" s="57"/>
      <c r="K26" s="59"/>
      <c r="L26" s="90"/>
      <c r="M26" s="141"/>
    </row>
    <row r="27" spans="1:13" s="115" customFormat="1" ht="12" x14ac:dyDescent="0.2">
      <c r="A27" s="128" t="s">
        <v>148</v>
      </c>
      <c r="B27" s="107" t="s">
        <v>84</v>
      </c>
      <c r="C27" s="61" t="s">
        <v>89</v>
      </c>
      <c r="D27" s="62" t="s">
        <v>45</v>
      </c>
      <c r="E27" s="54">
        <v>1</v>
      </c>
      <c r="F27" s="55"/>
      <c r="G27" s="56"/>
      <c r="H27" s="57"/>
      <c r="I27" s="58">
        <f>E27*H27</f>
        <v>0</v>
      </c>
      <c r="J27" s="57"/>
      <c r="K27" s="59"/>
      <c r="L27" s="90"/>
      <c r="M27" s="141" t="s">
        <v>92</v>
      </c>
    </row>
    <row r="28" spans="1:13" s="115" customFormat="1" ht="17.25" customHeight="1" x14ac:dyDescent="0.2">
      <c r="A28" s="128"/>
      <c r="B28" s="107"/>
      <c r="C28" s="61" t="s">
        <v>188</v>
      </c>
      <c r="D28" s="62"/>
      <c r="E28" s="54"/>
      <c r="F28" s="55"/>
      <c r="G28" s="56"/>
      <c r="H28" s="57"/>
      <c r="I28" s="58"/>
      <c r="J28" s="57"/>
      <c r="K28" s="59"/>
      <c r="L28" s="90"/>
      <c r="M28" s="141"/>
    </row>
    <row r="29" spans="1:13" s="115" customFormat="1" ht="17.25" customHeight="1" x14ac:dyDescent="0.2">
      <c r="A29" s="128" t="s">
        <v>149</v>
      </c>
      <c r="B29" s="107" t="s">
        <v>84</v>
      </c>
      <c r="C29" s="61" t="s">
        <v>189</v>
      </c>
      <c r="D29" s="62" t="s">
        <v>45</v>
      </c>
      <c r="E29" s="54">
        <v>12</v>
      </c>
      <c r="F29" s="55"/>
      <c r="G29" s="56"/>
      <c r="H29" s="57"/>
      <c r="I29" s="58">
        <f>E29*H29</f>
        <v>0</v>
      </c>
      <c r="J29" s="57"/>
      <c r="K29" s="59"/>
      <c r="L29" s="90"/>
      <c r="M29" s="141"/>
    </row>
    <row r="30" spans="1:13" s="115" customFormat="1" ht="12" x14ac:dyDescent="0.2">
      <c r="A30" s="128" t="s">
        <v>150</v>
      </c>
      <c r="B30" s="107" t="s">
        <v>84</v>
      </c>
      <c r="C30" s="61" t="s">
        <v>90</v>
      </c>
      <c r="D30" s="62" t="s">
        <v>45</v>
      </c>
      <c r="E30" s="54">
        <v>1</v>
      </c>
      <c r="F30" s="55"/>
      <c r="G30" s="56"/>
      <c r="H30" s="57"/>
      <c r="I30" s="58">
        <f>E30*H30</f>
        <v>0</v>
      </c>
      <c r="J30" s="57"/>
      <c r="K30" s="59"/>
      <c r="L30" s="90"/>
      <c r="M30" s="141" t="s">
        <v>91</v>
      </c>
    </row>
    <row r="31" spans="1:13" s="115" customFormat="1" ht="18" customHeight="1" x14ac:dyDescent="0.2">
      <c r="A31" s="128"/>
      <c r="B31" s="52"/>
      <c r="C31" s="53" t="s">
        <v>186</v>
      </c>
      <c r="D31" s="62"/>
      <c r="E31" s="54"/>
      <c r="F31" s="55"/>
      <c r="G31" s="56"/>
      <c r="H31" s="57"/>
      <c r="I31" s="58"/>
      <c r="J31" s="57"/>
      <c r="K31" s="59"/>
      <c r="L31" s="90"/>
      <c r="M31" s="141"/>
    </row>
    <row r="32" spans="1:13" s="115" customFormat="1" ht="12" x14ac:dyDescent="0.2">
      <c r="A32" s="128" t="s">
        <v>151</v>
      </c>
      <c r="B32" s="52" t="s">
        <v>52</v>
      </c>
      <c r="C32" s="53" t="s">
        <v>53</v>
      </c>
      <c r="D32" s="52" t="s">
        <v>44</v>
      </c>
      <c r="E32" s="54">
        <v>1601</v>
      </c>
      <c r="F32" s="55"/>
      <c r="G32" s="56"/>
      <c r="H32" s="57"/>
      <c r="I32" s="58"/>
      <c r="J32" s="57"/>
      <c r="K32" s="59">
        <f t="shared" si="0"/>
        <v>0</v>
      </c>
      <c r="L32" s="90"/>
      <c r="M32" s="141" t="s">
        <v>97</v>
      </c>
    </row>
    <row r="33" spans="1:13" s="115" customFormat="1" ht="15" customHeight="1" x14ac:dyDescent="0.2">
      <c r="A33" s="128" t="s">
        <v>152</v>
      </c>
      <c r="B33" s="52" t="s">
        <v>54</v>
      </c>
      <c r="C33" s="53" t="s">
        <v>55</v>
      </c>
      <c r="D33" s="86" t="s">
        <v>44</v>
      </c>
      <c r="E33" s="54">
        <v>1601</v>
      </c>
      <c r="F33" s="87"/>
      <c r="G33" s="88"/>
      <c r="H33" s="87"/>
      <c r="I33" s="88"/>
      <c r="J33" s="63"/>
      <c r="K33" s="59">
        <f t="shared" si="0"/>
        <v>0</v>
      </c>
      <c r="L33" s="90"/>
      <c r="M33" s="141"/>
    </row>
    <row r="34" spans="1:13" s="115" customFormat="1" ht="14.25" customHeight="1" x14ac:dyDescent="0.2">
      <c r="A34" s="128" t="s">
        <v>153</v>
      </c>
      <c r="B34" s="52" t="s">
        <v>56</v>
      </c>
      <c r="C34" s="53" t="s">
        <v>57</v>
      </c>
      <c r="D34" s="52" t="s">
        <v>44</v>
      </c>
      <c r="E34" s="54">
        <v>1601</v>
      </c>
      <c r="F34" s="87"/>
      <c r="G34" s="88"/>
      <c r="H34" s="87"/>
      <c r="I34" s="88"/>
      <c r="J34" s="63"/>
      <c r="K34" s="59">
        <f t="shared" si="0"/>
        <v>0</v>
      </c>
      <c r="L34" s="90"/>
      <c r="M34" s="141"/>
    </row>
    <row r="35" spans="1:13" s="115" customFormat="1" ht="12" x14ac:dyDescent="0.2">
      <c r="A35" s="128" t="s">
        <v>154</v>
      </c>
      <c r="B35" s="52">
        <v>545111511</v>
      </c>
      <c r="C35" s="53" t="s">
        <v>110</v>
      </c>
      <c r="D35" s="110" t="s">
        <v>44</v>
      </c>
      <c r="E35" s="54">
        <v>84.8</v>
      </c>
      <c r="F35" s="87"/>
      <c r="G35" s="88"/>
      <c r="H35" s="87"/>
      <c r="I35" s="88"/>
      <c r="J35" s="63"/>
      <c r="K35" s="59">
        <f t="shared" si="0"/>
        <v>0</v>
      </c>
      <c r="L35" s="90"/>
      <c r="M35" s="141" t="s">
        <v>109</v>
      </c>
    </row>
    <row r="36" spans="1:13" s="115" customFormat="1" ht="12" x14ac:dyDescent="0.2">
      <c r="A36" s="128" t="s">
        <v>155</v>
      </c>
      <c r="B36" s="52">
        <v>545341311</v>
      </c>
      <c r="C36" s="53" t="s">
        <v>102</v>
      </c>
      <c r="D36" s="110" t="s">
        <v>45</v>
      </c>
      <c r="E36" s="54">
        <v>40</v>
      </c>
      <c r="F36" s="87"/>
      <c r="G36" s="88"/>
      <c r="H36" s="87"/>
      <c r="I36" s="88"/>
      <c r="J36" s="63"/>
      <c r="K36" s="59">
        <f t="shared" si="0"/>
        <v>0</v>
      </c>
      <c r="L36" s="90"/>
      <c r="M36" s="141" t="s">
        <v>103</v>
      </c>
    </row>
    <row r="37" spans="1:13" s="115" customFormat="1" ht="12" x14ac:dyDescent="0.2">
      <c r="A37" s="128" t="s">
        <v>156</v>
      </c>
      <c r="B37" s="107" t="s">
        <v>84</v>
      </c>
      <c r="C37" s="53" t="s">
        <v>104</v>
      </c>
      <c r="D37" s="110" t="s">
        <v>45</v>
      </c>
      <c r="E37" s="54">
        <v>40</v>
      </c>
      <c r="F37" s="87"/>
      <c r="G37" s="88"/>
      <c r="H37" s="87"/>
      <c r="I37" s="58">
        <f>E37*H37</f>
        <v>0</v>
      </c>
      <c r="J37" s="63"/>
      <c r="K37" s="59"/>
      <c r="L37" s="90"/>
      <c r="M37" s="141"/>
    </row>
    <row r="38" spans="1:13" s="115" customFormat="1" ht="12" x14ac:dyDescent="0.2">
      <c r="A38" s="128" t="s">
        <v>157</v>
      </c>
      <c r="B38" s="52">
        <v>545112511</v>
      </c>
      <c r="C38" s="53" t="s">
        <v>105</v>
      </c>
      <c r="D38" s="110" t="s">
        <v>44</v>
      </c>
      <c r="E38" s="54">
        <v>1844</v>
      </c>
      <c r="F38" s="87"/>
      <c r="G38" s="88"/>
      <c r="H38" s="87"/>
      <c r="I38" s="88"/>
      <c r="J38" s="63"/>
      <c r="K38" s="59">
        <f t="shared" si="0"/>
        <v>0</v>
      </c>
      <c r="L38" s="90"/>
      <c r="M38" s="141" t="s">
        <v>108</v>
      </c>
    </row>
    <row r="39" spans="1:13" s="115" customFormat="1" ht="15.75" customHeight="1" x14ac:dyDescent="0.2">
      <c r="A39" s="128" t="s">
        <v>158</v>
      </c>
      <c r="B39" s="52" t="s">
        <v>58</v>
      </c>
      <c r="C39" s="53" t="s">
        <v>59</v>
      </c>
      <c r="D39" s="86" t="s">
        <v>45</v>
      </c>
      <c r="E39" s="51">
        <v>137</v>
      </c>
      <c r="F39" s="87"/>
      <c r="G39" s="88"/>
      <c r="H39" s="87"/>
      <c r="I39" s="88"/>
      <c r="J39" s="63"/>
      <c r="K39" s="59">
        <f t="shared" si="0"/>
        <v>0</v>
      </c>
      <c r="L39" s="90"/>
      <c r="M39" s="141" t="s">
        <v>170</v>
      </c>
    </row>
    <row r="40" spans="1:13" s="115" customFormat="1" ht="12" x14ac:dyDescent="0.2">
      <c r="A40" s="128" t="s">
        <v>159</v>
      </c>
      <c r="B40" s="86" t="s">
        <v>106</v>
      </c>
      <c r="C40" s="96" t="s">
        <v>107</v>
      </c>
      <c r="D40" s="62" t="s">
        <v>49</v>
      </c>
      <c r="E40" s="51">
        <v>119.8</v>
      </c>
      <c r="F40" s="87"/>
      <c r="G40" s="88"/>
      <c r="H40" s="87"/>
      <c r="I40" s="88"/>
      <c r="J40" s="63"/>
      <c r="K40" s="59">
        <f t="shared" si="0"/>
        <v>0</v>
      </c>
      <c r="L40" s="90"/>
      <c r="M40" s="141" t="s">
        <v>171</v>
      </c>
    </row>
    <row r="41" spans="1:13" s="115" customFormat="1" ht="12" x14ac:dyDescent="0.2">
      <c r="A41" s="128" t="s">
        <v>160</v>
      </c>
      <c r="B41" s="110">
        <v>546551031</v>
      </c>
      <c r="C41" s="132" t="s">
        <v>169</v>
      </c>
      <c r="D41" s="86" t="s">
        <v>45</v>
      </c>
      <c r="E41" s="51">
        <v>14</v>
      </c>
      <c r="F41" s="87"/>
      <c r="G41" s="88"/>
      <c r="H41" s="87"/>
      <c r="I41" s="88"/>
      <c r="J41" s="63"/>
      <c r="K41" s="59">
        <f t="shared" si="0"/>
        <v>0</v>
      </c>
      <c r="L41" s="90"/>
      <c r="M41" s="141"/>
    </row>
    <row r="42" spans="1:13" s="155" customFormat="1" ht="12" x14ac:dyDescent="0.2">
      <c r="A42" s="128" t="s">
        <v>161</v>
      </c>
      <c r="B42" s="110" t="s">
        <v>106</v>
      </c>
      <c r="C42" s="151" t="s">
        <v>184</v>
      </c>
      <c r="D42" s="86" t="s">
        <v>44</v>
      </c>
      <c r="E42" s="51">
        <v>1402</v>
      </c>
      <c r="F42" s="89"/>
      <c r="G42" s="152"/>
      <c r="H42" s="89"/>
      <c r="I42" s="152"/>
      <c r="J42" s="63"/>
      <c r="K42" s="59">
        <f t="shared" si="0"/>
        <v>0</v>
      </c>
      <c r="L42" s="153"/>
      <c r="M42" s="154"/>
    </row>
    <row r="43" spans="1:13" x14ac:dyDescent="0.25">
      <c r="A43" s="129"/>
      <c r="B43" s="92"/>
      <c r="C43" s="65"/>
      <c r="D43" s="64"/>
      <c r="E43" s="66"/>
      <c r="F43" s="64"/>
      <c r="G43" s="67"/>
      <c r="H43" s="64"/>
      <c r="I43" s="67"/>
      <c r="J43" s="64"/>
      <c r="K43" s="68"/>
      <c r="L43" s="69"/>
      <c r="M43" s="141"/>
    </row>
    <row r="44" spans="1:13" x14ac:dyDescent="0.25">
      <c r="A44" s="130"/>
      <c r="B44" s="124" t="s">
        <v>29</v>
      </c>
      <c r="C44" s="70" t="str">
        <f>C11</f>
        <v>Komunikace</v>
      </c>
      <c r="D44" s="71"/>
      <c r="E44" s="72"/>
      <c r="F44" s="73"/>
      <c r="G44" s="74"/>
      <c r="H44" s="75"/>
      <c r="I44" s="74">
        <f>SUM(I14:I43)</f>
        <v>0</v>
      </c>
      <c r="J44" s="76"/>
      <c r="K44" s="77">
        <f>SUM(K11:K43)</f>
        <v>0</v>
      </c>
      <c r="L44" s="69"/>
      <c r="M44" s="141"/>
    </row>
    <row r="45" spans="1:13" x14ac:dyDescent="0.25">
      <c r="A45" s="127" t="s">
        <v>27</v>
      </c>
      <c r="B45" s="78" t="s">
        <v>60</v>
      </c>
      <c r="C45" s="79" t="s">
        <v>61</v>
      </c>
      <c r="D45" s="80"/>
      <c r="E45" s="81"/>
      <c r="F45" s="82"/>
      <c r="G45" s="83"/>
      <c r="H45" s="80"/>
      <c r="I45" s="84"/>
      <c r="J45" s="80"/>
      <c r="K45" s="85"/>
      <c r="L45" s="69"/>
      <c r="M45" s="141"/>
    </row>
    <row r="46" spans="1:13" s="115" customFormat="1" ht="12" x14ac:dyDescent="0.2">
      <c r="A46" s="128" t="s">
        <v>162</v>
      </c>
      <c r="B46" s="113" t="s">
        <v>111</v>
      </c>
      <c r="C46" s="114" t="s">
        <v>112</v>
      </c>
      <c r="D46" s="86" t="s">
        <v>41</v>
      </c>
      <c r="E46" s="54">
        <v>1460.45</v>
      </c>
      <c r="F46" s="55"/>
      <c r="G46" s="56"/>
      <c r="H46" s="57"/>
      <c r="I46" s="58"/>
      <c r="J46" s="57"/>
      <c r="K46" s="59">
        <f>E46*J46</f>
        <v>0</v>
      </c>
      <c r="L46" s="90"/>
      <c r="M46" s="141" t="s">
        <v>113</v>
      </c>
    </row>
    <row r="47" spans="1:13" ht="18" customHeight="1" x14ac:dyDescent="0.25">
      <c r="A47" s="128" t="s">
        <v>163</v>
      </c>
      <c r="B47" s="52" t="s">
        <v>62</v>
      </c>
      <c r="C47" s="53" t="s">
        <v>63</v>
      </c>
      <c r="D47" s="86" t="s">
        <v>44</v>
      </c>
      <c r="E47" s="51">
        <v>612</v>
      </c>
      <c r="F47" s="87"/>
      <c r="G47" s="88"/>
      <c r="H47" s="87"/>
      <c r="I47" s="88"/>
      <c r="J47" s="89"/>
      <c r="K47" s="59">
        <f>E47*J47</f>
        <v>0</v>
      </c>
      <c r="L47" s="90"/>
      <c r="M47" s="141"/>
    </row>
    <row r="48" spans="1:13" ht="18" customHeight="1" x14ac:dyDescent="0.25">
      <c r="A48" s="128" t="s">
        <v>164</v>
      </c>
      <c r="B48" s="52" t="s">
        <v>64</v>
      </c>
      <c r="C48" s="53" t="s">
        <v>65</v>
      </c>
      <c r="D48" s="52" t="s">
        <v>44</v>
      </c>
      <c r="E48" s="51">
        <v>612</v>
      </c>
      <c r="F48" s="87"/>
      <c r="G48" s="88"/>
      <c r="H48" s="87"/>
      <c r="I48" s="88"/>
      <c r="J48" s="89"/>
      <c r="K48" s="59">
        <f t="shared" ref="K48:K52" si="2">E48*J48</f>
        <v>0</v>
      </c>
      <c r="L48" s="90"/>
      <c r="M48" s="141"/>
    </row>
    <row r="49" spans="1:13" ht="18" customHeight="1" x14ac:dyDescent="0.25">
      <c r="A49" s="128" t="s">
        <v>165</v>
      </c>
      <c r="B49" s="52" t="s">
        <v>66</v>
      </c>
      <c r="C49" s="53" t="s">
        <v>67</v>
      </c>
      <c r="D49" s="86" t="s">
        <v>44</v>
      </c>
      <c r="E49" s="51">
        <v>643</v>
      </c>
      <c r="F49" s="87"/>
      <c r="G49" s="88"/>
      <c r="H49" s="87"/>
      <c r="I49" s="88"/>
      <c r="J49" s="89"/>
      <c r="K49" s="59">
        <f t="shared" si="2"/>
        <v>0</v>
      </c>
      <c r="L49" s="90"/>
      <c r="M49" s="141"/>
    </row>
    <row r="50" spans="1:13" ht="24" x14ac:dyDescent="0.25">
      <c r="A50" s="128" t="s">
        <v>166</v>
      </c>
      <c r="B50" s="52" t="s">
        <v>68</v>
      </c>
      <c r="C50" s="53" t="s">
        <v>69</v>
      </c>
      <c r="D50" s="52" t="s">
        <v>44</v>
      </c>
      <c r="E50" s="51">
        <v>643</v>
      </c>
      <c r="F50" s="87"/>
      <c r="G50" s="88"/>
      <c r="H50" s="87"/>
      <c r="I50" s="88"/>
      <c r="J50" s="89"/>
      <c r="K50" s="59">
        <f t="shared" si="2"/>
        <v>0</v>
      </c>
      <c r="L50" s="90"/>
      <c r="M50" s="141"/>
    </row>
    <row r="51" spans="1:13" x14ac:dyDescent="0.25">
      <c r="A51" s="128" t="s">
        <v>167</v>
      </c>
      <c r="B51" s="111" t="s">
        <v>98</v>
      </c>
      <c r="C51" s="112" t="s">
        <v>99</v>
      </c>
      <c r="D51" s="110" t="s">
        <v>44</v>
      </c>
      <c r="E51" s="51">
        <v>329</v>
      </c>
      <c r="F51" s="87"/>
      <c r="G51" s="88"/>
      <c r="H51" s="87"/>
      <c r="I51" s="88"/>
      <c r="J51" s="89"/>
      <c r="K51" s="59">
        <f t="shared" si="2"/>
        <v>0</v>
      </c>
      <c r="L51" s="90"/>
      <c r="M51" s="141"/>
    </row>
    <row r="52" spans="1:13" x14ac:dyDescent="0.25">
      <c r="A52" s="128" t="s">
        <v>168</v>
      </c>
      <c r="B52" s="52" t="s">
        <v>70</v>
      </c>
      <c r="C52" s="53" t="s">
        <v>71</v>
      </c>
      <c r="D52" s="86" t="s">
        <v>45</v>
      </c>
      <c r="E52" s="51">
        <v>182</v>
      </c>
      <c r="F52" s="87"/>
      <c r="G52" s="88"/>
      <c r="H52" s="87"/>
      <c r="I52" s="88"/>
      <c r="J52" s="89"/>
      <c r="K52" s="59">
        <f t="shared" si="2"/>
        <v>0</v>
      </c>
      <c r="L52" s="90"/>
      <c r="M52" s="141" t="s">
        <v>100</v>
      </c>
    </row>
    <row r="53" spans="1:13" x14ac:dyDescent="0.25">
      <c r="A53" s="129"/>
      <c r="B53" s="92"/>
      <c r="C53" s="65"/>
      <c r="D53" s="64"/>
      <c r="E53" s="66"/>
      <c r="F53" s="64"/>
      <c r="G53" s="67"/>
      <c r="H53" s="64"/>
      <c r="I53" s="67"/>
      <c r="J53" s="64"/>
      <c r="K53" s="68"/>
      <c r="L53" s="69"/>
      <c r="M53" s="141"/>
    </row>
    <row r="54" spans="1:13" x14ac:dyDescent="0.25">
      <c r="A54" s="130"/>
      <c r="B54" s="124" t="s">
        <v>31</v>
      </c>
      <c r="C54" s="70" t="str">
        <f>C45</f>
        <v>Demontáže</v>
      </c>
      <c r="D54" s="71"/>
      <c r="E54" s="72"/>
      <c r="F54" s="73"/>
      <c r="G54" s="74"/>
      <c r="H54" s="75"/>
      <c r="I54" s="74"/>
      <c r="J54" s="76"/>
      <c r="K54" s="77">
        <f>SUM(K46:K53)</f>
        <v>0</v>
      </c>
      <c r="L54" s="69"/>
      <c r="M54" s="141"/>
    </row>
    <row r="55" spans="1:13" x14ac:dyDescent="0.25">
      <c r="A55" s="127" t="s">
        <v>27</v>
      </c>
      <c r="B55" s="78" t="s">
        <v>33</v>
      </c>
      <c r="C55" s="79" t="s">
        <v>34</v>
      </c>
      <c r="D55" s="80"/>
      <c r="E55" s="81"/>
      <c r="F55" s="82"/>
      <c r="G55" s="83"/>
      <c r="H55" s="80"/>
      <c r="I55" s="84"/>
      <c r="J55" s="80"/>
      <c r="K55" s="85"/>
      <c r="L55" s="69"/>
      <c r="M55" s="141"/>
    </row>
    <row r="56" spans="1:13" x14ac:dyDescent="0.25">
      <c r="A56" s="136">
        <v>36</v>
      </c>
      <c r="B56" s="116" t="s">
        <v>115</v>
      </c>
      <c r="C56" s="117" t="s">
        <v>116</v>
      </c>
      <c r="D56" s="62" t="s">
        <v>72</v>
      </c>
      <c r="E56" s="54">
        <v>2108</v>
      </c>
      <c r="F56" s="55"/>
      <c r="G56" s="56"/>
      <c r="H56" s="57"/>
      <c r="I56" s="58"/>
      <c r="J56" s="57"/>
      <c r="K56" s="59">
        <f>E56*J56</f>
        <v>0</v>
      </c>
      <c r="L56" s="60"/>
      <c r="M56" s="141" t="s">
        <v>117</v>
      </c>
    </row>
    <row r="57" spans="1:13" x14ac:dyDescent="0.25">
      <c r="A57" s="136">
        <v>37</v>
      </c>
      <c r="B57" s="94" t="s">
        <v>73</v>
      </c>
      <c r="C57" s="95" t="s">
        <v>118</v>
      </c>
      <c r="D57" s="86" t="s">
        <v>49</v>
      </c>
      <c r="E57" s="51">
        <v>661.22</v>
      </c>
      <c r="F57" s="87"/>
      <c r="G57" s="88"/>
      <c r="H57" s="87"/>
      <c r="I57" s="88"/>
      <c r="J57" s="89"/>
      <c r="K57" s="59">
        <f>E57*J57</f>
        <v>0</v>
      </c>
      <c r="L57" s="90"/>
      <c r="M57" s="141" t="s">
        <v>119</v>
      </c>
    </row>
    <row r="58" spans="1:13" x14ac:dyDescent="0.25">
      <c r="A58" s="136">
        <v>38</v>
      </c>
      <c r="B58" s="94" t="s">
        <v>74</v>
      </c>
      <c r="C58" s="95" t="s">
        <v>75</v>
      </c>
      <c r="D58" s="86" t="s">
        <v>49</v>
      </c>
      <c r="E58" s="51">
        <v>4330.8599999999997</v>
      </c>
      <c r="F58" s="87"/>
      <c r="G58" s="88"/>
      <c r="H58" s="87"/>
      <c r="I58" s="88"/>
      <c r="J58" s="89"/>
      <c r="K58" s="59">
        <f t="shared" ref="K58:K60" si="3">E58*J58</f>
        <v>0</v>
      </c>
      <c r="L58" s="90"/>
      <c r="M58" s="141" t="s">
        <v>120</v>
      </c>
    </row>
    <row r="59" spans="1:13" x14ac:dyDescent="0.25">
      <c r="A59" s="136">
        <v>39</v>
      </c>
      <c r="B59" s="94" t="s">
        <v>76</v>
      </c>
      <c r="C59" s="95" t="s">
        <v>77</v>
      </c>
      <c r="D59" s="86" t="s">
        <v>49</v>
      </c>
      <c r="E59" s="51">
        <v>65224.32</v>
      </c>
      <c r="F59" s="87"/>
      <c r="G59" s="88"/>
      <c r="H59" s="87"/>
      <c r="I59" s="88"/>
      <c r="J59" s="89"/>
      <c r="K59" s="59">
        <f t="shared" si="3"/>
        <v>0</v>
      </c>
      <c r="L59" s="90"/>
      <c r="M59" s="141" t="s">
        <v>121</v>
      </c>
    </row>
    <row r="60" spans="1:13" x14ac:dyDescent="0.25">
      <c r="A60" s="136">
        <v>40</v>
      </c>
      <c r="B60" s="94" t="s">
        <v>78</v>
      </c>
      <c r="C60" s="95" t="s">
        <v>79</v>
      </c>
      <c r="D60" s="86" t="s">
        <v>49</v>
      </c>
      <c r="E60" s="51">
        <v>661.22</v>
      </c>
      <c r="F60" s="87"/>
      <c r="G60" s="88"/>
      <c r="H60" s="87"/>
      <c r="I60" s="88"/>
      <c r="J60" s="89"/>
      <c r="K60" s="59">
        <f t="shared" si="3"/>
        <v>0</v>
      </c>
      <c r="L60" s="90"/>
      <c r="M60" s="141"/>
    </row>
    <row r="61" spans="1:13" x14ac:dyDescent="0.25">
      <c r="A61" s="136">
        <v>41</v>
      </c>
      <c r="B61" s="94" t="s">
        <v>80</v>
      </c>
      <c r="C61" s="95" t="s">
        <v>81</v>
      </c>
      <c r="D61" s="86" t="s">
        <v>49</v>
      </c>
      <c r="E61" s="51">
        <v>1358.8</v>
      </c>
      <c r="F61" s="87"/>
      <c r="G61" s="88"/>
      <c r="H61" s="87"/>
      <c r="I61" s="88"/>
      <c r="J61" s="89"/>
      <c r="K61" s="59">
        <f>E61*J61</f>
        <v>0</v>
      </c>
      <c r="L61" s="90"/>
      <c r="M61" s="141" t="s">
        <v>122</v>
      </c>
    </row>
    <row r="62" spans="1:13" s="90" customFormat="1" ht="14.25" customHeight="1" x14ac:dyDescent="0.25">
      <c r="A62" s="136">
        <v>42</v>
      </c>
      <c r="B62" s="135">
        <v>97279010</v>
      </c>
      <c r="C62" s="137" t="s">
        <v>176</v>
      </c>
      <c r="D62" s="86" t="s">
        <v>45</v>
      </c>
      <c r="E62" s="51">
        <v>25</v>
      </c>
      <c r="F62" s="87"/>
      <c r="G62" s="88"/>
      <c r="H62" s="87"/>
      <c r="I62" s="88"/>
      <c r="J62" s="89"/>
      <c r="K62" s="59">
        <f t="shared" ref="K62:K63" si="4">E62*J62</f>
        <v>0</v>
      </c>
      <c r="M62" s="141"/>
    </row>
    <row r="63" spans="1:13" s="90" customFormat="1" ht="14.25" customHeight="1" x14ac:dyDescent="0.25">
      <c r="A63" s="136">
        <v>43</v>
      </c>
      <c r="B63" s="135" t="s">
        <v>177</v>
      </c>
      <c r="C63" s="137" t="s">
        <v>178</v>
      </c>
      <c r="D63" s="86" t="s">
        <v>45</v>
      </c>
      <c r="E63" s="51">
        <v>10</v>
      </c>
      <c r="F63" s="87"/>
      <c r="G63" s="88"/>
      <c r="H63" s="87"/>
      <c r="I63" s="88"/>
      <c r="J63" s="89"/>
      <c r="K63" s="59">
        <f t="shared" si="4"/>
        <v>0</v>
      </c>
      <c r="M63" s="141"/>
    </row>
    <row r="64" spans="1:13" x14ac:dyDescent="0.25">
      <c r="A64" s="128"/>
      <c r="B64" s="86"/>
      <c r="C64" s="96"/>
      <c r="D64" s="87"/>
      <c r="E64" s="51"/>
      <c r="F64" s="87"/>
      <c r="G64" s="88"/>
      <c r="H64" s="87"/>
      <c r="I64" s="88"/>
      <c r="J64" s="89"/>
      <c r="K64" s="97"/>
      <c r="L64" s="90"/>
      <c r="M64" s="141"/>
    </row>
    <row r="65" spans="1:14" x14ac:dyDescent="0.25">
      <c r="A65" s="130"/>
      <c r="B65" s="124" t="s">
        <v>32</v>
      </c>
      <c r="C65" s="70" t="str">
        <f>C55</f>
        <v>Ostatní konstrukce a práce, bourání</v>
      </c>
      <c r="D65" s="71"/>
      <c r="E65" s="72"/>
      <c r="F65" s="73"/>
      <c r="G65" s="74"/>
      <c r="H65" s="75"/>
      <c r="I65" s="74"/>
      <c r="J65" s="76"/>
      <c r="K65" s="77">
        <f>SUM(K56:K64)</f>
        <v>0</v>
      </c>
      <c r="L65" s="69"/>
      <c r="M65" s="141"/>
    </row>
    <row r="66" spans="1:14" x14ac:dyDescent="0.25">
      <c r="A66" s="127" t="s">
        <v>27</v>
      </c>
      <c r="B66" s="78" t="s">
        <v>130</v>
      </c>
      <c r="C66" s="143" t="s">
        <v>35</v>
      </c>
      <c r="D66" s="80"/>
      <c r="E66" s="81"/>
      <c r="F66" s="82"/>
      <c r="G66" s="83"/>
      <c r="H66" s="80"/>
      <c r="I66" s="84"/>
      <c r="J66" s="80"/>
      <c r="K66" s="85"/>
      <c r="L66" s="69"/>
      <c r="M66" s="141"/>
    </row>
    <row r="67" spans="1:14" x14ac:dyDescent="0.25">
      <c r="A67" s="142">
        <v>44</v>
      </c>
      <c r="B67" s="93" t="s">
        <v>129</v>
      </c>
      <c r="C67" s="144" t="s">
        <v>128</v>
      </c>
      <c r="D67" s="86" t="s">
        <v>49</v>
      </c>
      <c r="E67" s="54">
        <v>1358.8</v>
      </c>
      <c r="F67" s="55"/>
      <c r="G67" s="56"/>
      <c r="H67" s="57"/>
      <c r="I67" s="58"/>
      <c r="J67" s="57"/>
      <c r="K67" s="59">
        <f>E67*J67</f>
        <v>0</v>
      </c>
      <c r="L67" s="69"/>
      <c r="M67" s="141"/>
    </row>
    <row r="68" spans="1:14" x14ac:dyDescent="0.25">
      <c r="A68" s="142">
        <v>45</v>
      </c>
      <c r="B68" s="93" t="s">
        <v>179</v>
      </c>
      <c r="C68" s="146" t="s">
        <v>180</v>
      </c>
      <c r="D68" s="86" t="s">
        <v>49</v>
      </c>
      <c r="E68" s="54">
        <v>80</v>
      </c>
      <c r="F68" s="55"/>
      <c r="G68" s="56"/>
      <c r="H68" s="57"/>
      <c r="I68" s="58"/>
      <c r="J68" s="57"/>
      <c r="K68" s="59">
        <f>E68*J68</f>
        <v>0</v>
      </c>
      <c r="L68" s="69"/>
      <c r="M68" s="141"/>
    </row>
    <row r="69" spans="1:14" x14ac:dyDescent="0.25">
      <c r="A69" s="142">
        <v>46</v>
      </c>
      <c r="B69" s="86" t="s">
        <v>127</v>
      </c>
      <c r="C69" s="145" t="s">
        <v>126</v>
      </c>
      <c r="D69" s="86" t="s">
        <v>49</v>
      </c>
      <c r="E69" s="51">
        <v>12.46</v>
      </c>
      <c r="F69" s="87"/>
      <c r="G69" s="88"/>
      <c r="H69" s="87"/>
      <c r="I69" s="88"/>
      <c r="J69" s="89"/>
      <c r="K69" s="59">
        <f>E69*J69</f>
        <v>0</v>
      </c>
      <c r="L69" s="69"/>
      <c r="M69" s="141" t="s">
        <v>132</v>
      </c>
      <c r="N69" s="115"/>
    </row>
    <row r="70" spans="1:14" x14ac:dyDescent="0.25">
      <c r="A70" s="142">
        <v>47</v>
      </c>
      <c r="B70" s="118" t="s">
        <v>124</v>
      </c>
      <c r="C70" s="145" t="s">
        <v>125</v>
      </c>
      <c r="D70" s="86" t="s">
        <v>49</v>
      </c>
      <c r="E70" s="96">
        <v>0.48899999999999999</v>
      </c>
      <c r="F70" s="87"/>
      <c r="G70" s="88"/>
      <c r="H70" s="90"/>
      <c r="I70" s="88"/>
      <c r="J70" s="89"/>
      <c r="K70" s="59">
        <f>E70*J70</f>
        <v>0</v>
      </c>
      <c r="L70" s="69"/>
      <c r="M70" s="141" t="s">
        <v>134</v>
      </c>
      <c r="N70" s="115"/>
    </row>
    <row r="71" spans="1:14" x14ac:dyDescent="0.25">
      <c r="A71" s="142">
        <v>48</v>
      </c>
      <c r="B71" s="118" t="s">
        <v>124</v>
      </c>
      <c r="C71" s="96" t="s">
        <v>123</v>
      </c>
      <c r="D71" s="86" t="s">
        <v>49</v>
      </c>
      <c r="E71" s="96">
        <v>0.65180000000000005</v>
      </c>
      <c r="F71" s="87"/>
      <c r="G71" s="88"/>
      <c r="H71" s="87"/>
      <c r="I71" s="88"/>
      <c r="J71" s="89"/>
      <c r="K71" s="59">
        <f>E71*J71</f>
        <v>0</v>
      </c>
      <c r="L71" s="69"/>
      <c r="M71" s="141" t="s">
        <v>133</v>
      </c>
      <c r="N71" s="115"/>
    </row>
    <row r="72" spans="1:14" x14ac:dyDescent="0.25">
      <c r="A72" s="142"/>
      <c r="B72" s="92"/>
      <c r="C72" s="65"/>
      <c r="D72" s="64"/>
      <c r="E72" s="65"/>
      <c r="F72" s="64"/>
      <c r="G72" s="67"/>
      <c r="H72" s="64"/>
      <c r="I72" s="67"/>
      <c r="J72" s="64"/>
      <c r="K72" s="98"/>
      <c r="L72" s="69"/>
      <c r="M72" s="141"/>
    </row>
    <row r="73" spans="1:14" ht="15.75" thickBot="1" x14ac:dyDescent="0.3">
      <c r="A73" s="131"/>
      <c r="B73" s="125" t="s">
        <v>131</v>
      </c>
      <c r="C73" s="99" t="str">
        <f>C66</f>
        <v>Poplatky za skládky</v>
      </c>
      <c r="D73" s="100"/>
      <c r="E73" s="101"/>
      <c r="F73" s="102"/>
      <c r="G73" s="103"/>
      <c r="H73" s="104"/>
      <c r="I73" s="103"/>
      <c r="J73" s="105"/>
      <c r="K73" s="106">
        <f>SUM(K67:K72)</f>
        <v>0</v>
      </c>
      <c r="L73" s="69"/>
      <c r="M73" s="141"/>
    </row>
    <row r="74" spans="1:14" x14ac:dyDescent="0.25">
      <c r="A74" s="126"/>
      <c r="B74" s="126"/>
    </row>
    <row r="75" spans="1:14" x14ac:dyDescent="0.25">
      <c r="B75" s="126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Kosmál Martin, Ing.</cp:lastModifiedBy>
  <cp:lastPrinted>2014-03-26T12:51:37Z</cp:lastPrinted>
  <dcterms:created xsi:type="dcterms:W3CDTF">2014-03-25T12:30:43Z</dcterms:created>
  <dcterms:modified xsi:type="dcterms:W3CDTF">2014-09-30T07:11:28Z</dcterms:modified>
</cp:coreProperties>
</file>